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<sst xmlns="http://schemas.openxmlformats.org/spreadsheetml/2006/main" count="51" uniqueCount="44">
  <si>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</si>
  <si>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</si>
  <si>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</si>
  <si>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</si>
  <si>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</si>
  <si>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</si>
  <si>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</si>
  <si>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</si>
  <si>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</si>
  <si>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</si>
  <si>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</si>
  <si>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</si>
  <si>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</si>
  <si>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</si>
  <si>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</si>
  <si>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</si>
  <si>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</si>
  <si>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</si>
  <si>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</si>
  <si>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</si>
  <si>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</si>
  <si>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</si>
  <si>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</si>
  <si>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</si>
  <si>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</si>
  <si>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</si>
  <si>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</si>
  <si>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</si>
  <si>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</si>
  <si>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</si>
  <si>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</si>
  <si>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</si>
  <si>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</si>
  <si>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</si>
  <si>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</si>
  <si>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</si>
  <si>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</si>
  <si>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</si>
  <si>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</si>
  <si>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2022/23</t>
  </si>
  <si>
    <t>Lifton Parish Council</t>
  </si>
  <si>
    <t xml:space="preserve">A £1,000 legacy was left to the parish council (to use in the burial ground) in July 2022; and £11,300 retrospective contributions were received towards improvements to the parish play facilities as follows: Section 106 funding of £4,300 was received in Sept 2022 &amp; a £7000 donation from the QEII Recreation Committee was received in Nov 2022.  The improvements to parish play facilities were undertaken in July 2021 (phase 1 of project) and April 2022 (phase 2 of project). </t>
  </si>
  <si>
    <t>Full council agreement to increase Parish Clerk’s salary up from SCP12 to SCP14 (from £11.73 per hour to £12.21. per hour respectively) followed by the 2022-23 national salary award resulting in an increase of SCP14 from £12.21p/h to £13.21p/h. Clerk's working hours remained at 11 hours per week. Also includes £28.34 Employers NICs.</t>
  </si>
  <si>
    <t>Figure shown in box 7 &amp; 8 in Section 2 of AGAR 2021/22 was rounded up to £16,180 (rounding up of £1.00)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</si>
</sst>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1">
      <selection activeCell="H23" sqref="H23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.75">
      <c r="A2" s="29" t="s">
        <v>17</v>
      </c>
      <c r="B2" s="24"/>
      <c r="C2" s="37" t="s">
        <v>40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4.25">
      <c r="A4" s="1" t="s">
        <v>36</v>
      </c>
    </row>
    <row r="5" spans="1:13" ht="99" customHeight="1">
      <c r="A5" s="49" t="s">
        <v>37</v>
      </c>
      <c r="B5" s="50"/>
      <c r="C5" s="50"/>
      <c r="D5" s="50"/>
      <c r="E5" s="50"/>
      <c r="F5" s="50"/>
      <c r="G5" s="50"/>
      <c r="H5" s="50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32134</v>
      </c>
      <c r="F11" s="8">
        <v>16180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does not agree, query this</v>
      </c>
      <c r="N11" s="13" t="s">
        <v>43</v>
      </c>
    </row>
    <row r="12" spans="4:14" ht="1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14210</v>
      </c>
      <c r="F13" s="8">
        <v>14769</v>
      </c>
      <c r="G13" s="5">
        <f>F13-D13</f>
        <v>559</v>
      </c>
      <c r="H13" s="6">
        <f>IF((D13&gt;F13),(D13-F13)/D13,IF(D13&lt;F13,-(D13-F13)/D13,IF(D13=F13,0)))</f>
        <v>0.03933849401829698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15568</v>
      </c>
      <c r="F15" s="8">
        <v>25842</v>
      </c>
      <c r="G15" s="5">
        <f>F15-D15</f>
        <v>10274</v>
      </c>
      <c r="H15" s="6">
        <f>IF((D15&gt;F15),(D15-F15)/D15,IF(D15&lt;F15,-(D15-F15)/D15,IF(D15=F15,0)))</f>
        <v>0.6599434737923947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41</v>
      </c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6237</v>
      </c>
      <c r="F17" s="8">
        <v>7539</v>
      </c>
      <c r="G17" s="5">
        <f>F17-D17</f>
        <v>1302</v>
      </c>
      <c r="H17" s="6">
        <f>IF((D17&gt;F17),(D17-F17)/D17,IF(D17&lt;F17,-(D17-F17)/D17,IF(D17=F17,0)))</f>
        <v>0.20875420875420875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1</v>
      </c>
      <c r="L17" s="4" t="str">
        <f>IF((H17&lt;15%)*AND(G17&lt;100000)*OR(G17&gt;-100000),"NO","YES")</f>
        <v>YES</v>
      </c>
      <c r="M17" s="10" t="str">
        <f>IF((L17="YES")*AND(I17+J17&lt;1),"Explanation not required, difference less than £200"," ")</f>
        <v> </v>
      </c>
      <c r="N17" s="13" t="s">
        <v>42</v>
      </c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21</v>
      </c>
      <c r="B21" s="42"/>
      <c r="C21" s="42"/>
      <c r="D21" s="8">
        <v>39496</v>
      </c>
      <c r="F21" s="8">
        <v>38897</v>
      </c>
      <c r="G21" s="5">
        <f>F21-D21</f>
        <v>-599</v>
      </c>
      <c r="H21" s="6">
        <f>IF((D21&gt;F21),(D21-F21)/D21,IF(D21&lt;F21,-(D21-F21)/D21,IF(D21=F21,0)))</f>
        <v>0.015166092768887989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0</v>
      </c>
      <c r="L21" s="4" t="str">
        <f>IF((H21&lt;15%)*AND(G21&lt;100000)*OR(G21&gt;-100000),"NO","YES")</f>
        <v>NO</v>
      </c>
      <c r="M21" s="10" t="str">
        <f>IF((L21="YES")*AND(I21+J21&lt;1),"Explanation not required, difference less than £200"," ")</f>
        <v> </v>
      </c>
      <c r="N21" s="13"/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16179</v>
      </c>
      <c r="F23" s="2">
        <f>F11+F13+F15-F17-F19-F21</f>
        <v>10355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E24" s="3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16179</v>
      </c>
      <c r="F26" s="8">
        <v>10355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277417</v>
      </c>
      <c r="F28" s="8">
        <v>287441</v>
      </c>
      <c r="G28" s="5">
        <f>F28-D28</f>
        <v>10024</v>
      </c>
      <c r="H28" s="6">
        <f>IF((D28&gt;F28),(D28-F28)/D28,IF(D28&lt;F28,-(D28-F28)/D28,IF(D28=F28,0)))</f>
        <v>0.03613332996896369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27</v>
      </c>
      <c r="D7" s="34"/>
    </row>
    <row r="8" spans="2:4" ht="15" customHeight="1">
      <c r="B8" s="34" t="s">
        <v>28</v>
      </c>
      <c r="D8" s="34"/>
    </row>
    <row r="9" spans="2:4" ht="15">
      <c r="B9" s="34" t="s">
        <v>29</v>
      </c>
      <c r="D9" s="34"/>
    </row>
    <row r="10" spans="2:4" ht="15">
      <c r="B10" s="34" t="s">
        <v>30</v>
      </c>
      <c r="D10" s="34"/>
    </row>
    <row r="11" spans="2:4" ht="15">
      <c r="B11" s="34" t="s">
        <v>31</v>
      </c>
      <c r="D11" s="34"/>
    </row>
    <row r="12" spans="2:4" ht="15">
      <c r="B12" s="34" t="s">
        <v>32</v>
      </c>
      <c r="D12" s="34"/>
    </row>
    <row r="13" spans="2:4" ht="15">
      <c r="B13" s="34" t="s">
        <v>33</v>
      </c>
      <c r="D13" s="34"/>
    </row>
    <row r="14" ht="15">
      <c r="E14" s="33">
        <f>SUM(D7:D13)</f>
        <v>0</v>
      </c>
    </row>
    <row r="16" spans="1:4" ht="15">
      <c r="A16" s="31" t="s">
        <v>25</v>
      </c>
      <c r="D16" s="34"/>
    </row>
    <row r="17" ht="15">
      <c r="E17" s="33">
        <f>D16</f>
        <v>0</v>
      </c>
    </row>
    <row r="18" spans="1:6" ht="15.75" thickBot="1">
      <c r="A18" s="31" t="s">
        <v>26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Owner</cp:lastModifiedBy>
  <cp:lastPrinted>2020-03-19T12:45:09Z</cp:lastPrinted>
  <dcterms:created xsi:type="dcterms:W3CDTF">2012-07-11T10:01:28Z</dcterms:created>
  <dcterms:modified xsi:type="dcterms:W3CDTF">2023-05-03T16:48:38Z</dcterms:modified>
  <cp:category/>
  <cp:version/>
  <cp:contentType/>
  <cp:contentStatus/>
</cp:coreProperties>
</file>